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<sst xmlns="http://schemas.openxmlformats.org/spreadsheetml/2006/main" count="59" uniqueCount="29">
  <si>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Labour</t>
  </si>
  <si>
    <t>Conservative</t>
  </si>
  <si>
    <t>Green</t>
  </si>
  <si>
    <t>Candidate</t>
  </si>
  <si>
    <t>Votes</t>
  </si>
  <si>
    <t>Share</t>
  </si>
  <si>
    <t>Total votes cast</t>
  </si>
  <si>
    <t>Sheffield City Region Mayor Election 03-May-2018</t>
  </si>
  <si>
    <t>Cllr Rob Murphy</t>
  </si>
  <si>
    <t>Dan Jarvis MP</t>
  </si>
  <si>
    <t>Hannah Kitching</t>
  </si>
  <si>
    <t>Ian Walker</t>
  </si>
  <si>
    <t>David Allen</t>
  </si>
  <si>
    <t>Yorkshire Party</t>
  </si>
  <si>
    <t>English Democrat</t>
  </si>
  <si>
    <t>Liberal Democrat</t>
  </si>
  <si>
    <t>Mick Bower</t>
  </si>
  <si>
    <t>Naveen Judah</t>
  </si>
  <si>
    <t>Save Our NHS</t>
  </si>
  <si>
    <t>Party</t>
  </si>
  <si>
    <t>Electorate</t>
  </si>
  <si>
    <t>spoilt ballots</t>
  </si>
  <si>
    <t>Sheffield</t>
  </si>
  <si>
    <t>Doncaster</t>
  </si>
  <si>
    <t>Rotherham</t>
  </si>
  <si>
    <t>Barnsley</t>
  </si>
  <si>
    <t>SECOND ROUND</t>
  </si>
  <si>
    <t>FIRST ROUND</t>
  </si>
  <si>
    <t>not transferred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</si>
</sst>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£-809]#,##0.0;[Red]\-[$£-809]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22.140625" style="3" bestFit="1" customWidth="1"/>
    <col min="2" max="2" width="18.8515625" style="3" bestFit="1" customWidth="1"/>
    <col min="3" max="3" width="9.140625" style="3" bestFit="1" customWidth="1"/>
    <col min="4" max="6" width="7.8515625" style="3" customWidth="1"/>
    <col min="7" max="7" width="7.140625" style="3" customWidth="1"/>
    <col min="8" max="8" width="7.8515625" style="3" customWidth="1"/>
    <col min="9" max="9" width="7.140625" style="3" customWidth="1"/>
    <col min="10" max="10" width="7.8515625" style="3" customWidth="1"/>
    <col min="11" max="11" width="7.140625" style="3" customWidth="1"/>
    <col min="12" max="12" width="7.8515625" style="3" customWidth="1"/>
    <col min="13" max="13" width="7.140625" style="3" customWidth="1"/>
    <col min="14" max="14" width="0.2890625" style="3" hidden="1" customWidth="1"/>
    <col min="15" max="16" width="5.7109375" style="3" hidden="1" customWidth="1"/>
    <col min="17" max="20" width="9.140625" style="3" customWidth="1"/>
    <col min="21" max="22" width="5.7109375" style="3" customWidth="1"/>
    <col min="23" max="23" width="2.421875" style="3" hidden="1" customWidth="1"/>
    <col min="24" max="24" width="5.7109375" style="3" hidden="1" customWidth="1"/>
    <col min="25" max="25" width="5.57421875" style="3" hidden="1" customWidth="1"/>
    <col min="26" max="26" width="5.7109375" style="3" bestFit="1" customWidth="1"/>
    <col min="27" max="27" width="6.28125" style="3" customWidth="1"/>
    <col min="28" max="28" width="8.00390625" style="3" bestFit="1" customWidth="1"/>
    <col min="29" max="29" width="8.28125" style="3" bestFit="1" customWidth="1"/>
    <col min="30" max="30" width="8.140625" style="3" bestFit="1" customWidth="1"/>
    <col min="31" max="31" width="11.00390625" style="3" bestFit="1" customWidth="1"/>
    <col min="32" max="32" width="5.7109375" style="3" customWidth="1"/>
    <col min="33" max="33" width="6.28125" style="3" customWidth="1"/>
    <col min="34" max="34" width="7.8515625" style="3" customWidth="1"/>
    <col min="35" max="16384" width="9.140625" style="3" customWidth="1"/>
  </cols>
  <sheetData>
    <row r="1" spans="1:22" ht="12.75">
      <c r="A1" s="34" t="s">
        <v>7</v>
      </c>
      <c r="B1" s="34"/>
      <c r="C1" s="34"/>
      <c r="D1" s="34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" t="s">
        <v>27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6:13" ht="12.75">
      <c r="F4" s="35" t="s">
        <v>22</v>
      </c>
      <c r="G4" s="36"/>
      <c r="H4" s="35" t="s">
        <v>23</v>
      </c>
      <c r="I4" s="37"/>
      <c r="J4" s="35" t="s">
        <v>24</v>
      </c>
      <c r="K4" s="37"/>
      <c r="L4" s="38" t="s">
        <v>25</v>
      </c>
      <c r="M4" s="37"/>
    </row>
    <row r="5" spans="1:13" ht="12.75">
      <c r="A5" s="18" t="s">
        <v>19</v>
      </c>
      <c r="B5" s="4" t="s">
        <v>3</v>
      </c>
      <c r="C5" s="20" t="s">
        <v>4</v>
      </c>
      <c r="D5" s="21" t="s">
        <v>5</v>
      </c>
      <c r="F5" s="19" t="s">
        <v>4</v>
      </c>
      <c r="G5" s="19" t="s">
        <v>5</v>
      </c>
      <c r="H5" s="19" t="s">
        <v>4</v>
      </c>
      <c r="I5" s="21" t="s">
        <v>5</v>
      </c>
      <c r="J5" s="19" t="s">
        <v>4</v>
      </c>
      <c r="K5" s="21" t="s">
        <v>5</v>
      </c>
      <c r="L5" s="20" t="s">
        <v>4</v>
      </c>
      <c r="M5" s="21" t="s">
        <v>5</v>
      </c>
    </row>
    <row r="6" spans="1:13" ht="12.75">
      <c r="A6" s="15" t="s">
        <v>0</v>
      </c>
      <c r="B6" s="9" t="s">
        <v>9</v>
      </c>
      <c r="C6" s="23">
        <f aca="true" t="shared" si="0" ref="C6:C13">F6+H6+J6+L6</f>
        <v>122635</v>
      </c>
      <c r="D6" s="14">
        <f>C6/C14</f>
        <v>0.4711783396664272</v>
      </c>
      <c r="F6" s="26">
        <v>54052</v>
      </c>
      <c r="G6" s="17">
        <f>F6/F14</f>
        <v>0.42112972341254384</v>
      </c>
      <c r="H6" s="26">
        <v>19653</v>
      </c>
      <c r="I6" s="11">
        <f>H6/H14</f>
        <v>0.43893777638808235</v>
      </c>
      <c r="J6" s="26">
        <v>18680</v>
      </c>
      <c r="K6" s="11">
        <f>J6/J14</f>
        <v>0.44721091692602344</v>
      </c>
      <c r="L6" s="24">
        <v>30250</v>
      </c>
      <c r="M6" s="11">
        <f>L6/L14</f>
        <v>0.6666079023336786</v>
      </c>
    </row>
    <row r="7" spans="1:13" ht="12.75">
      <c r="A7" s="15" t="s">
        <v>15</v>
      </c>
      <c r="B7" s="9" t="s">
        <v>10</v>
      </c>
      <c r="C7" s="23">
        <f t="shared" si="0"/>
        <v>27146</v>
      </c>
      <c r="D7" s="14">
        <f>C7/C14</f>
        <v>0.10429817921951182</v>
      </c>
      <c r="F7" s="25">
        <v>20944</v>
      </c>
      <c r="G7" s="8">
        <f>F7/F14</f>
        <v>0.16317880794701986</v>
      </c>
      <c r="H7" s="25">
        <v>1755</v>
      </c>
      <c r="I7" s="10">
        <f>H7/H14</f>
        <v>0.03919685531781838</v>
      </c>
      <c r="J7" s="25">
        <v>2145</v>
      </c>
      <c r="K7" s="10">
        <f>J7/J14</f>
        <v>0.05135264543931051</v>
      </c>
      <c r="L7" s="23">
        <v>2302</v>
      </c>
      <c r="M7" s="10">
        <f>L7/L14</f>
        <v>0.050728310451971174</v>
      </c>
    </row>
    <row r="8" spans="1:13" ht="12.75">
      <c r="A8" s="15" t="s">
        <v>1</v>
      </c>
      <c r="B8" s="9" t="s">
        <v>11</v>
      </c>
      <c r="C8" s="23">
        <f t="shared" si="0"/>
        <v>37738</v>
      </c>
      <c r="D8" s="14">
        <f>C8/C14</f>
        <v>0.14499391024040142</v>
      </c>
      <c r="F8" s="25">
        <v>18146</v>
      </c>
      <c r="G8" s="8">
        <f>F8/F14</f>
        <v>0.14137904168289833</v>
      </c>
      <c r="H8" s="25">
        <v>7747</v>
      </c>
      <c r="I8" s="10">
        <f>H8/H14</f>
        <v>0.17302452316076294</v>
      </c>
      <c r="J8" s="25">
        <v>7071</v>
      </c>
      <c r="K8" s="10">
        <f>J8/J14</f>
        <v>0.16928417524539144</v>
      </c>
      <c r="L8" s="23">
        <v>4774</v>
      </c>
      <c r="M8" s="10">
        <f>L8/L14</f>
        <v>0.10520284713193327</v>
      </c>
    </row>
    <row r="9" spans="1:13" ht="12.75">
      <c r="A9" s="15" t="s">
        <v>2</v>
      </c>
      <c r="B9" s="9" t="s">
        <v>8</v>
      </c>
      <c r="C9" s="23">
        <f t="shared" si="0"/>
        <v>20339</v>
      </c>
      <c r="D9" s="14">
        <f>C9/C14</f>
        <v>0.07814487096241254</v>
      </c>
      <c r="F9" s="25">
        <v>16124</v>
      </c>
      <c r="G9" s="8">
        <f>F9/F14</f>
        <v>0.1256252434748734</v>
      </c>
      <c r="H9" s="25">
        <v>1280</v>
      </c>
      <c r="I9" s="10">
        <f>H9/H14</f>
        <v>0.02858801983293876</v>
      </c>
      <c r="J9" s="25">
        <v>1686</v>
      </c>
      <c r="K9" s="10">
        <f>J9/J14</f>
        <v>0.040363897534115394</v>
      </c>
      <c r="L9" s="23">
        <v>1249</v>
      </c>
      <c r="M9" s="10">
        <f>L9/L14</f>
        <v>0.027523744463298</v>
      </c>
    </row>
    <row r="10" spans="1:13" ht="12.75">
      <c r="A10" s="15" t="s">
        <v>14</v>
      </c>
      <c r="B10" s="9" t="s">
        <v>12</v>
      </c>
      <c r="C10" s="23">
        <f t="shared" si="0"/>
        <v>14547</v>
      </c>
      <c r="D10" s="14">
        <f>C10/C14</f>
        <v>0.05589131412017382</v>
      </c>
      <c r="F10" s="25">
        <v>4564</v>
      </c>
      <c r="G10" s="8">
        <f>F10/F14</f>
        <v>0.03555901830931048</v>
      </c>
      <c r="H10" s="25">
        <v>5713</v>
      </c>
      <c r="I10" s="10">
        <f>H10/H14</f>
        <v>0.12759637289498368</v>
      </c>
      <c r="J10" s="25">
        <v>2516</v>
      </c>
      <c r="K10" s="10">
        <f>J10/J14</f>
        <v>0.060234618146995454</v>
      </c>
      <c r="L10" s="23">
        <v>1754</v>
      </c>
      <c r="M10" s="10">
        <f>L10/L14</f>
        <v>0.03865224002291809</v>
      </c>
    </row>
    <row r="11" spans="1:13" ht="12.75">
      <c r="A11" s="15" t="s">
        <v>13</v>
      </c>
      <c r="B11" s="9" t="s">
        <v>16</v>
      </c>
      <c r="C11" s="23">
        <f t="shared" si="0"/>
        <v>22318</v>
      </c>
      <c r="D11" s="14">
        <f>C11/C14</f>
        <v>0.08574842569148548</v>
      </c>
      <c r="F11" s="25">
        <v>6582</v>
      </c>
      <c r="G11" s="8">
        <f>F11/F14</f>
        <v>0.0512816517335411</v>
      </c>
      <c r="H11" s="25">
        <v>6156</v>
      </c>
      <c r="I11" s="10">
        <f>H11/H14</f>
        <v>0.13749050788403985</v>
      </c>
      <c r="J11" s="25">
        <v>6422</v>
      </c>
      <c r="K11" s="10">
        <f>J11/J14</f>
        <v>0.15374670816375388</v>
      </c>
      <c r="L11" s="23">
        <v>3158</v>
      </c>
      <c r="M11" s="10">
        <f>L11/L14</f>
        <v>0.06959166134114898</v>
      </c>
    </row>
    <row r="12" spans="1:13" ht="12.75">
      <c r="A12" s="15" t="s">
        <v>18</v>
      </c>
      <c r="B12" s="9" t="s">
        <v>17</v>
      </c>
      <c r="C12" s="23">
        <f t="shared" si="0"/>
        <v>10837</v>
      </c>
      <c r="D12" s="14">
        <f>C12/C14</f>
        <v>0.04163705032792491</v>
      </c>
      <c r="F12" s="25">
        <v>4927</v>
      </c>
      <c r="G12" s="8">
        <f>F12/F14</f>
        <v>0.038387222438644335</v>
      </c>
      <c r="H12" s="25">
        <v>1980</v>
      </c>
      <c r="I12" s="10">
        <f>H12/H14</f>
        <v>0.044222093179077146</v>
      </c>
      <c r="J12" s="25">
        <v>2724</v>
      </c>
      <c r="K12" s="10">
        <f>J12/J14</f>
        <v>0.06521426861383768</v>
      </c>
      <c r="L12" s="23">
        <v>1206</v>
      </c>
      <c r="M12" s="10">
        <f>L12/L14</f>
        <v>0.026576169593865002</v>
      </c>
    </row>
    <row r="13" spans="1:13" ht="12.75">
      <c r="A13" s="15" t="s">
        <v>21</v>
      </c>
      <c r="B13" s="9"/>
      <c r="C13" s="23">
        <f t="shared" si="0"/>
        <v>4713</v>
      </c>
      <c r="D13" s="14">
        <f>C13/C14</f>
        <v>0.01810790977166283</v>
      </c>
      <c r="F13" s="27">
        <v>3011</v>
      </c>
      <c r="G13" s="28">
        <f>F13/F14</f>
        <v>0.02345929100116868</v>
      </c>
      <c r="H13" s="27">
        <v>490</v>
      </c>
      <c r="I13" s="16">
        <f>H13/H14</f>
        <v>0.010943851342296869</v>
      </c>
      <c r="J13" s="27">
        <v>526</v>
      </c>
      <c r="K13" s="16">
        <f>J13/J14</f>
        <v>0.01259276993057218</v>
      </c>
      <c r="L13" s="22">
        <v>686</v>
      </c>
      <c r="M13" s="16">
        <f>L13/L14</f>
        <v>0.015117124661186893</v>
      </c>
    </row>
    <row r="14" spans="1:13" ht="12.75">
      <c r="A14" s="12" t="s">
        <v>6</v>
      </c>
      <c r="B14" s="7"/>
      <c r="C14" s="24">
        <f>SUM(C6:C13)</f>
        <v>260273</v>
      </c>
      <c r="D14" s="13">
        <f>C14/C15</f>
        <v>0.2598904412704499</v>
      </c>
      <c r="F14" s="26">
        <f>SUM(F6:F13)</f>
        <v>128350</v>
      </c>
      <c r="G14" s="17">
        <f>F14/F15</f>
        <v>0.31742537968625956</v>
      </c>
      <c r="H14" s="26">
        <f>SUM(H6:H13)</f>
        <v>44774</v>
      </c>
      <c r="I14" s="11">
        <f>H14/H15</f>
        <v>0.20054554982733214</v>
      </c>
      <c r="J14" s="26">
        <f>SUM(J6:J13)</f>
        <v>41770</v>
      </c>
      <c r="K14" s="11">
        <f>J14/J15</f>
        <v>0.2143150333504361</v>
      </c>
      <c r="L14" s="24">
        <f>SUM(L6:L13)</f>
        <v>45379</v>
      </c>
      <c r="M14" s="11">
        <f>L14/L15</f>
        <v>0.2535649627858117</v>
      </c>
    </row>
    <row r="15" spans="1:13" ht="12.75">
      <c r="A15" s="6" t="s">
        <v>20</v>
      </c>
      <c r="B15" s="5"/>
      <c r="C15" s="22">
        <f>F15+H15+J15+L15</f>
        <v>1001472</v>
      </c>
      <c r="D15" s="5"/>
      <c r="F15" s="27">
        <v>404347</v>
      </c>
      <c r="G15" s="28">
        <f>F15/C15</f>
        <v>0.4037526760608384</v>
      </c>
      <c r="H15" s="27">
        <v>223261</v>
      </c>
      <c r="I15" s="16">
        <f>H15/C15</f>
        <v>0.22293284285531698</v>
      </c>
      <c r="J15" s="27">
        <v>194900</v>
      </c>
      <c r="K15" s="16">
        <f>J15/C15</f>
        <v>0.19461352888548059</v>
      </c>
      <c r="L15" s="29">
        <v>178964</v>
      </c>
      <c r="M15" s="16">
        <f>L15/C15</f>
        <v>0.17870095219836402</v>
      </c>
    </row>
    <row r="18" ht="12.75">
      <c r="A18" s="30" t="s">
        <v>26</v>
      </c>
    </row>
    <row r="19" spans="6:13" ht="12.75">
      <c r="F19" s="31"/>
      <c r="G19" s="32"/>
      <c r="H19" s="31"/>
      <c r="I19" s="32"/>
      <c r="J19" s="31"/>
      <c r="K19" s="32"/>
      <c r="L19" s="31"/>
      <c r="M19" s="32"/>
    </row>
    <row r="20" spans="1:13" ht="12.75">
      <c r="A20" s="18" t="s">
        <v>19</v>
      </c>
      <c r="B20" s="4" t="s">
        <v>3</v>
      </c>
      <c r="C20" s="20" t="s">
        <v>4</v>
      </c>
      <c r="D20" s="21" t="s">
        <v>5</v>
      </c>
      <c r="E20" s="21" t="s">
        <v>5</v>
      </c>
      <c r="F20" s="1"/>
      <c r="G20" s="1"/>
      <c r="H20" s="1"/>
      <c r="I20" s="1"/>
      <c r="J20" s="1"/>
      <c r="K20" s="1"/>
      <c r="L20" s="1"/>
      <c r="M20" s="1"/>
    </row>
    <row r="21" spans="1:13" ht="12.75">
      <c r="A21" s="15" t="s">
        <v>0</v>
      </c>
      <c r="B21" s="9" t="s">
        <v>9</v>
      </c>
      <c r="C21" s="23">
        <v>144154</v>
      </c>
      <c r="D21" s="14">
        <f>C21/C30</f>
        <v>0.5538569117810914</v>
      </c>
      <c r="E21" s="14">
        <f>C21/E31</f>
        <v>0.7226271517800748</v>
      </c>
      <c r="F21" s="23"/>
      <c r="G21" s="8"/>
      <c r="H21" s="23"/>
      <c r="I21" s="8"/>
      <c r="J21" s="23"/>
      <c r="K21" s="8"/>
      <c r="L21" s="23"/>
      <c r="M21" s="8"/>
    </row>
    <row r="22" spans="1:13" ht="12.75">
      <c r="A22" s="15" t="s">
        <v>15</v>
      </c>
      <c r="B22" s="9" t="s">
        <v>10</v>
      </c>
      <c r="C22" s="23">
        <v>0</v>
      </c>
      <c r="D22" s="14">
        <f>C22/C30</f>
        <v>0</v>
      </c>
      <c r="E22" s="14"/>
      <c r="F22" s="23"/>
      <c r="G22" s="8"/>
      <c r="H22" s="23"/>
      <c r="I22" s="8"/>
      <c r="J22" s="23"/>
      <c r="K22" s="8"/>
      <c r="L22" s="23"/>
      <c r="M22" s="8"/>
    </row>
    <row r="23" spans="1:13" ht="12.75">
      <c r="A23" s="15" t="s">
        <v>1</v>
      </c>
      <c r="B23" s="9" t="s">
        <v>11</v>
      </c>
      <c r="C23" s="23">
        <v>50619</v>
      </c>
      <c r="D23" s="14">
        <f>C23/C30</f>
        <v>0.19448425307273517</v>
      </c>
      <c r="E23" s="14">
        <f>C23/E31</f>
        <v>0.25374713012441974</v>
      </c>
      <c r="F23" s="23"/>
      <c r="G23" s="8"/>
      <c r="H23" s="23"/>
      <c r="I23" s="8"/>
      <c r="J23" s="23"/>
      <c r="K23" s="8"/>
      <c r="L23" s="23"/>
      <c r="M23" s="8"/>
    </row>
    <row r="24" spans="1:13" ht="12.75">
      <c r="A24" s="15" t="s">
        <v>2</v>
      </c>
      <c r="B24" s="9" t="s">
        <v>8</v>
      </c>
      <c r="C24" s="23">
        <v>0</v>
      </c>
      <c r="D24" s="14">
        <f>C24/C30</f>
        <v>0</v>
      </c>
      <c r="E24" s="14"/>
      <c r="F24" s="23"/>
      <c r="G24" s="8"/>
      <c r="H24" s="23"/>
      <c r="I24" s="8"/>
      <c r="J24" s="23"/>
      <c r="K24" s="8"/>
      <c r="L24" s="23"/>
      <c r="M24" s="8"/>
    </row>
    <row r="25" spans="1:13" ht="12.75">
      <c r="A25" s="15" t="s">
        <v>14</v>
      </c>
      <c r="B25" s="9" t="s">
        <v>12</v>
      </c>
      <c r="C25" s="23">
        <v>0</v>
      </c>
      <c r="D25" s="14">
        <f>C25/C30</f>
        <v>0</v>
      </c>
      <c r="E25" s="14"/>
      <c r="F25" s="23"/>
      <c r="G25" s="8"/>
      <c r="H25" s="23"/>
      <c r="I25" s="8"/>
      <c r="J25" s="23"/>
      <c r="K25" s="8"/>
      <c r="L25" s="23"/>
      <c r="M25" s="8"/>
    </row>
    <row r="26" spans="1:13" ht="12.75">
      <c r="A26" s="15" t="s">
        <v>13</v>
      </c>
      <c r="B26" s="9" t="s">
        <v>16</v>
      </c>
      <c r="C26" s="23">
        <v>0</v>
      </c>
      <c r="D26" s="14">
        <f>C26/C30</f>
        <v>0</v>
      </c>
      <c r="E26" s="14"/>
      <c r="F26" s="23"/>
      <c r="G26" s="8"/>
      <c r="H26" s="23"/>
      <c r="I26" s="8"/>
      <c r="J26" s="23"/>
      <c r="K26" s="8"/>
      <c r="L26" s="23"/>
      <c r="M26" s="8"/>
    </row>
    <row r="27" spans="1:13" ht="12.75">
      <c r="A27" s="15" t="s">
        <v>18</v>
      </c>
      <c r="B27" s="9" t="s">
        <v>17</v>
      </c>
      <c r="C27" s="23">
        <v>0</v>
      </c>
      <c r="D27" s="14">
        <f>C27/C30</f>
        <v>0</v>
      </c>
      <c r="E27" s="14"/>
      <c r="F27" s="23"/>
      <c r="G27" s="8"/>
      <c r="H27" s="23"/>
      <c r="I27" s="8"/>
      <c r="J27" s="23"/>
      <c r="K27" s="8"/>
      <c r="L27" s="23"/>
      <c r="M27" s="8"/>
    </row>
    <row r="28" spans="1:13" ht="12.75">
      <c r="A28" s="15" t="s">
        <v>21</v>
      </c>
      <c r="B28" s="9"/>
      <c r="C28" s="23">
        <f>C13</f>
        <v>4713</v>
      </c>
      <c r="D28" s="14">
        <f>C28/C30</f>
        <v>0.01810790977166283</v>
      </c>
      <c r="E28" s="14"/>
      <c r="F28" s="23"/>
      <c r="G28" s="8"/>
      <c r="H28" s="23"/>
      <c r="I28" s="8"/>
      <c r="J28" s="23"/>
      <c r="K28" s="8"/>
      <c r="L28" s="23"/>
      <c r="M28" s="8"/>
    </row>
    <row r="29" spans="1:13" ht="12.75">
      <c r="A29" s="15" t="s">
        <v>28</v>
      </c>
      <c r="B29" s="9"/>
      <c r="C29" s="23">
        <f>C14-SUM(C21:C28)</f>
        <v>60787</v>
      </c>
      <c r="D29" s="14">
        <f>C29/C30</f>
        <v>0.2335509253745106</v>
      </c>
      <c r="E29" s="14"/>
      <c r="F29" s="23"/>
      <c r="G29" s="8"/>
      <c r="H29" s="23"/>
      <c r="I29" s="8"/>
      <c r="J29" s="23"/>
      <c r="K29" s="8"/>
      <c r="L29" s="23"/>
      <c r="M29" s="8"/>
    </row>
    <row r="30" spans="1:13" ht="12.75">
      <c r="A30" s="12" t="s">
        <v>6</v>
      </c>
      <c r="B30" s="7"/>
      <c r="C30" s="24">
        <f>SUM(C21:C29)</f>
        <v>260273</v>
      </c>
      <c r="D30" s="13">
        <f>C30/C31</f>
        <v>0.2598904412704499</v>
      </c>
      <c r="E30" s="13">
        <f>E31/C31</f>
        <v>0.19919278821574643</v>
      </c>
      <c r="F30" s="23"/>
      <c r="G30" s="8"/>
      <c r="H30" s="23"/>
      <c r="I30" s="8"/>
      <c r="J30" s="23"/>
      <c r="K30" s="8"/>
      <c r="L30" s="23"/>
      <c r="M30" s="8"/>
    </row>
    <row r="31" spans="1:13" ht="12.75">
      <c r="A31" s="6" t="s">
        <v>20</v>
      </c>
      <c r="B31" s="5"/>
      <c r="C31" s="22">
        <f>C15</f>
        <v>1001472</v>
      </c>
      <c r="D31" s="5"/>
      <c r="E31" s="39">
        <f>C30-C29</f>
        <v>199486</v>
      </c>
      <c r="F31" s="23"/>
      <c r="G31" s="8"/>
      <c r="H31" s="23"/>
      <c r="I31" s="8"/>
      <c r="J31" s="23"/>
      <c r="K31" s="8"/>
      <c r="L31" s="33"/>
      <c r="M31" s="8"/>
    </row>
  </sheetData>
  <mergeCells count="5">
    <mergeCell ref="A1:D1"/>
    <mergeCell ref="F4:G4"/>
    <mergeCell ref="H4:I4"/>
    <mergeCell ref="J4:K4"/>
    <mergeCell ref="L4:M4"/>
  </mergeCells>
  <printOptions/>
  <pageMargins left="0.1968503937007874" right="0.1968503937007874" top="0.5905511811023623" bottom="0.5905511811023623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2015-06-03T12:04:39Z</cp:lastPrinted>
  <dcterms:created xsi:type="dcterms:W3CDTF">2004-05-11T12:04:11Z</dcterms:created>
  <dcterms:modified xsi:type="dcterms:W3CDTF">2018-05-06T00:36:45Z</dcterms:modified>
  <cp:category/>
  <cp:version/>
  <cp:contentType/>
  <cp:contentStatus/>
</cp:coreProperties>
</file>