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<sst xmlns="http://schemas.openxmlformats.org/spreadsheetml/2006/main" count="29" uniqueCount="15">
  <si>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NW</t>
  </si>
  <si>
    <t>NE</t>
  </si>
  <si>
    <t>SW</t>
  </si>
  <si>
    <t>SE</t>
  </si>
  <si>
    <t>Sector</t>
  </si>
  <si>
    <t>of city</t>
  </si>
  <si>
    <t>Electorate</t>
  </si>
  <si>
    <t>Number of wards in whole city</t>
  </si>
  <si>
    <t>Resultant number of wards in each city sector</t>
  </si>
  <si>
    <t>Year</t>
  </si>
  <si>
    <t>forecast</t>
  </si>
  <si>
    <t>Ward electorate</t>
  </si>
  <si>
    <t>NW+SW</t>
  </si>
  <si>
    <t>NE+SE</t>
  </si>
  <si>
    <t>SW+SE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</si>
</sst>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7.140625" style="12" customWidth="1"/>
    <col min="2" max="2" width="6.421875" style="12" bestFit="1" customWidth="1"/>
    <col min="3" max="3" width="9.421875" style="12" bestFit="1" customWidth="1"/>
    <col min="4" max="28" width="7.140625" style="12" customWidth="1"/>
    <col min="29" max="16384" width="9.140625" style="12" customWidth="1"/>
  </cols>
  <sheetData>
    <row r="1" spans="1:12" ht="12.75">
      <c r="A1" s="9"/>
      <c r="B1" s="10"/>
      <c r="C1" s="9"/>
      <c r="D1" s="23"/>
      <c r="E1" s="23"/>
      <c r="F1" s="23"/>
      <c r="G1" s="37" t="s">
        <v>7</v>
      </c>
      <c r="H1" s="38"/>
      <c r="I1" s="38"/>
      <c r="J1" s="38"/>
      <c r="K1" s="38"/>
      <c r="L1" s="39"/>
    </row>
    <row r="2" spans="1:28" ht="12.75">
      <c r="A2" s="13" t="s">
        <v>9</v>
      </c>
      <c r="B2" s="14" t="s">
        <v>4</v>
      </c>
      <c r="C2" s="13" t="s">
        <v>6</v>
      </c>
      <c r="D2" s="29">
        <v>33</v>
      </c>
      <c r="E2" s="29">
        <v>32</v>
      </c>
      <c r="F2" s="29">
        <v>31</v>
      </c>
      <c r="G2" s="15">
        <v>30</v>
      </c>
      <c r="H2" s="16">
        <f aca="true" t="shared" si="0" ref="H2:AB2">G2-1</f>
        <v>29</v>
      </c>
      <c r="I2" s="16">
        <f t="shared" si="0"/>
        <v>28</v>
      </c>
      <c r="J2" s="16">
        <f t="shared" si="0"/>
        <v>27</v>
      </c>
      <c r="K2" s="16">
        <f t="shared" si="0"/>
        <v>26</v>
      </c>
      <c r="L2" s="17">
        <f t="shared" si="0"/>
        <v>25</v>
      </c>
      <c r="M2" s="16">
        <f t="shared" si="0"/>
        <v>24</v>
      </c>
      <c r="N2" s="16">
        <f t="shared" si="0"/>
        <v>23</v>
      </c>
      <c r="O2" s="16">
        <f t="shared" si="0"/>
        <v>22</v>
      </c>
      <c r="P2" s="16">
        <f t="shared" si="0"/>
        <v>21</v>
      </c>
      <c r="Q2" s="16">
        <f t="shared" si="0"/>
        <v>20</v>
      </c>
      <c r="R2" s="16">
        <f t="shared" si="0"/>
        <v>19</v>
      </c>
      <c r="S2" s="16">
        <f t="shared" si="0"/>
        <v>18</v>
      </c>
      <c r="T2" s="16">
        <f t="shared" si="0"/>
        <v>17</v>
      </c>
      <c r="U2" s="16">
        <f t="shared" si="0"/>
        <v>16</v>
      </c>
      <c r="V2" s="16">
        <f t="shared" si="0"/>
        <v>15</v>
      </c>
      <c r="W2" s="16">
        <f t="shared" si="0"/>
        <v>14</v>
      </c>
      <c r="X2" s="16">
        <f t="shared" si="0"/>
        <v>13</v>
      </c>
      <c r="Y2" s="16">
        <f t="shared" si="0"/>
        <v>12</v>
      </c>
      <c r="Z2" s="16">
        <f t="shared" si="0"/>
        <v>11</v>
      </c>
      <c r="AA2" s="16">
        <f t="shared" si="0"/>
        <v>10</v>
      </c>
      <c r="AB2" s="16">
        <f t="shared" si="0"/>
        <v>9</v>
      </c>
    </row>
    <row r="3" spans="1:12" ht="12.75">
      <c r="A3" s="18"/>
      <c r="B3" s="19" t="s">
        <v>5</v>
      </c>
      <c r="C3" s="18"/>
      <c r="D3" s="15"/>
      <c r="E3" s="15"/>
      <c r="F3" s="15"/>
      <c r="G3" s="34" t="s">
        <v>8</v>
      </c>
      <c r="H3" s="35"/>
      <c r="I3" s="35"/>
      <c r="J3" s="35"/>
      <c r="K3" s="35"/>
      <c r="L3" s="36"/>
    </row>
    <row r="4" spans="1:12" ht="12.75">
      <c r="A4" s="20"/>
      <c r="B4" s="21"/>
      <c r="C4" s="22"/>
      <c r="D4" s="22"/>
      <c r="E4" s="22"/>
      <c r="F4" s="22"/>
      <c r="G4" s="11"/>
      <c r="H4" s="11"/>
      <c r="I4" s="11"/>
      <c r="J4" s="11"/>
      <c r="K4" s="11"/>
      <c r="L4" s="11"/>
    </row>
    <row r="5" spans="1:28" ht="12.75">
      <c r="A5" s="23">
        <v>2013</v>
      </c>
      <c r="B5" s="11" t="s">
        <v>0</v>
      </c>
      <c r="C5" s="24">
        <v>43380</v>
      </c>
      <c r="D5" s="5">
        <f>C5/(SUM(C5:C8)/D2)</f>
        <v>3.542582808498002</v>
      </c>
      <c r="E5" s="5">
        <f>C5/(SUM(C5:C8)/E2)</f>
        <v>3.4352318143010927</v>
      </c>
      <c r="F5" s="5">
        <f>C5/(SUM(C5:C8)/F2)</f>
        <v>3.3278808201041836</v>
      </c>
      <c r="G5" s="5">
        <f>C5/(SUM(C5:C8)/G2)</f>
        <v>3.220529825907274</v>
      </c>
      <c r="H5" s="5">
        <f>C5/(SUM(C5:C8)/H2)</f>
        <v>3.113178831710365</v>
      </c>
      <c r="I5" s="5">
        <f>C5/(SUM(C5:C8)/I2)</f>
        <v>3.005827837513456</v>
      </c>
      <c r="J5" s="5">
        <f>C5/(SUM(C5:C8)/J2)</f>
        <v>2.898476843316547</v>
      </c>
      <c r="K5" s="5">
        <f>C5/(SUM(C5:C8)/K2)</f>
        <v>2.791125849119638</v>
      </c>
      <c r="L5" s="25">
        <f>C5/(SUM(C5:C8)/L2)</f>
        <v>2.6837748549227287</v>
      </c>
      <c r="M5" s="6">
        <f aca="true" t="shared" si="1" ref="M5:AB5">H5/(SUM(H5:H8)/M2)</f>
        <v>2.5764238607258196</v>
      </c>
      <c r="N5" s="6">
        <f t="shared" si="1"/>
        <v>2.4690728665289106</v>
      </c>
      <c r="O5" s="6">
        <f t="shared" si="1"/>
        <v>2.361721872332001</v>
      </c>
      <c r="P5" s="6">
        <f t="shared" si="1"/>
        <v>2.254370878135092</v>
      </c>
      <c r="Q5" s="5">
        <f t="shared" si="1"/>
        <v>2.1470198839381824</v>
      </c>
      <c r="R5" s="5">
        <f t="shared" si="1"/>
        <v>2.039668889741274</v>
      </c>
      <c r="S5" s="5">
        <f t="shared" si="1"/>
        <v>1.932317895544365</v>
      </c>
      <c r="T5" s="5">
        <f t="shared" si="1"/>
        <v>1.8249669013474552</v>
      </c>
      <c r="U5" s="6">
        <f t="shared" si="1"/>
        <v>1.7176159071505464</v>
      </c>
      <c r="V5" s="6">
        <f t="shared" si="1"/>
        <v>1.6102649129536368</v>
      </c>
      <c r="W5" s="6">
        <f t="shared" si="1"/>
        <v>1.502913918756728</v>
      </c>
      <c r="X5" s="6">
        <f t="shared" si="1"/>
        <v>1.3955629245598191</v>
      </c>
      <c r="Y5" s="6">
        <f t="shared" si="1"/>
        <v>1.2882119303629096</v>
      </c>
      <c r="Z5" s="5">
        <f t="shared" si="1"/>
        <v>1.1808609361660005</v>
      </c>
      <c r="AA5" s="5">
        <f t="shared" si="1"/>
        <v>1.0735099419690914</v>
      </c>
      <c r="AB5" s="5">
        <f t="shared" si="1"/>
        <v>0.9661589477721823</v>
      </c>
    </row>
    <row r="6" spans="1:28" ht="12.75">
      <c r="A6" s="26"/>
      <c r="B6" s="21" t="s">
        <v>1</v>
      </c>
      <c r="C6" s="22">
        <v>88105</v>
      </c>
      <c r="D6" s="3">
        <f>C6/(SUM(C5:C8)/D2)</f>
        <v>7.195003650131776</v>
      </c>
      <c r="E6" s="3">
        <f>C6/(SUM(C5:C8)/E2)</f>
        <v>6.976973236491419</v>
      </c>
      <c r="F6" s="3">
        <f>C6/(SUM(C5:C8)/F2)</f>
        <v>6.758942822851062</v>
      </c>
      <c r="G6" s="3">
        <f>C6/(SUM(C5:C8)/G2)</f>
        <v>6.540912409210705</v>
      </c>
      <c r="H6" s="3">
        <f>C6/(SUM(C5:C8)/H2)</f>
        <v>6.322881995570349</v>
      </c>
      <c r="I6" s="1">
        <f>C6/(SUM(C5:C8)/I2)</f>
        <v>6.104851581929991</v>
      </c>
      <c r="J6" s="1">
        <f>C6/(SUM(C5:C8)/J2)</f>
        <v>5.886821168289635</v>
      </c>
      <c r="K6" s="3">
        <f>C6/(SUM(C5:C8)/K2)</f>
        <v>5.668790754649278</v>
      </c>
      <c r="L6" s="7">
        <f>C6/(SUM(C5:C8)/L2)</f>
        <v>5.450760341008921</v>
      </c>
      <c r="M6" s="1">
        <f aca="true" t="shared" si="2" ref="M6:AB6">H6/(SUM(H5:H8)/M2)</f>
        <v>5.232729927368565</v>
      </c>
      <c r="N6" s="1">
        <f t="shared" si="2"/>
        <v>5.014699513728208</v>
      </c>
      <c r="O6" s="1">
        <f t="shared" si="2"/>
        <v>4.7966691000878505</v>
      </c>
      <c r="P6" s="3">
        <f t="shared" si="2"/>
        <v>4.578638686447493</v>
      </c>
      <c r="Q6" s="3">
        <f t="shared" si="2"/>
        <v>4.360608272807136</v>
      </c>
      <c r="R6" s="1">
        <f t="shared" si="2"/>
        <v>4.142577859166781</v>
      </c>
      <c r="S6" s="1">
        <f t="shared" si="2"/>
        <v>3.9245474455264238</v>
      </c>
      <c r="T6" s="3">
        <f t="shared" si="2"/>
        <v>3.706517031886066</v>
      </c>
      <c r="U6" s="3">
        <f t="shared" si="2"/>
        <v>3.4884866182457093</v>
      </c>
      <c r="V6" s="3">
        <f t="shared" si="2"/>
        <v>3.270456204605352</v>
      </c>
      <c r="W6" s="1">
        <f t="shared" si="2"/>
        <v>3.052425790964996</v>
      </c>
      <c r="X6" s="1">
        <f t="shared" si="2"/>
        <v>2.8343953773246393</v>
      </c>
      <c r="Y6" s="3">
        <f t="shared" si="2"/>
        <v>2.6163649636842816</v>
      </c>
      <c r="Z6" s="3">
        <f t="shared" si="2"/>
        <v>2.3983345500439253</v>
      </c>
      <c r="AA6" s="1">
        <f t="shared" si="2"/>
        <v>2.1803041364035685</v>
      </c>
      <c r="AB6" s="1">
        <f t="shared" si="2"/>
        <v>1.9622737227632117</v>
      </c>
    </row>
    <row r="7" spans="1:28" ht="12.75">
      <c r="A7" s="26"/>
      <c r="B7" s="21" t="s">
        <v>2</v>
      </c>
      <c r="C7" s="22">
        <v>119810</v>
      </c>
      <c r="D7" s="1">
        <f>C7/(SUM(C5:C8)/D2)</f>
        <v>9.784159665425209</v>
      </c>
      <c r="E7" s="1">
        <f>C7/(SUM(C5:C8)/E2)</f>
        <v>9.487669978594143</v>
      </c>
      <c r="F7" s="1">
        <f>C7/(SUM(C5:C8)/F2)</f>
        <v>9.191180291763075</v>
      </c>
      <c r="G7" s="1">
        <f>C7/(SUM(C5:C8)/G2)</f>
        <v>8.894690604932007</v>
      </c>
      <c r="H7" s="3">
        <f>C7/(SUM(C5:C8)/H2)</f>
        <v>8.598200918100941</v>
      </c>
      <c r="I7" s="3">
        <f>C7/(SUM(C5:C8)/I2)</f>
        <v>8.301711231269874</v>
      </c>
      <c r="J7" s="1">
        <f>C7/(SUM(C5:C8)/J2)</f>
        <v>8.005221544438808</v>
      </c>
      <c r="K7" s="3">
        <f>C7/(SUM(C5:C8)/K2)</f>
        <v>7.708731857607741</v>
      </c>
      <c r="L7" s="7">
        <f>C7/(SUM(C5:C8)/L2)</f>
        <v>7.412242170776675</v>
      </c>
      <c r="M7" s="1">
        <f aca="true" t="shared" si="3" ref="M7:AB7">H7/(SUM(H5:H8)/M2)</f>
        <v>7.115752483945607</v>
      </c>
      <c r="N7" s="1">
        <f t="shared" si="3"/>
        <v>6.81926279711454</v>
      </c>
      <c r="O7" s="3">
        <f t="shared" si="3"/>
        <v>6.522773110283473</v>
      </c>
      <c r="P7" s="1">
        <f t="shared" si="3"/>
        <v>6.226283423452406</v>
      </c>
      <c r="Q7" s="1">
        <f t="shared" si="3"/>
        <v>5.929793736621338</v>
      </c>
      <c r="R7" s="3">
        <f t="shared" si="3"/>
        <v>5.633304049790272</v>
      </c>
      <c r="S7" s="3">
        <f t="shared" si="3"/>
        <v>5.336814362959205</v>
      </c>
      <c r="T7" s="1">
        <f t="shared" si="3"/>
        <v>5.0403246761281375</v>
      </c>
      <c r="U7" s="3">
        <f t="shared" si="3"/>
        <v>4.7438349892970715</v>
      </c>
      <c r="V7" s="3">
        <f t="shared" si="3"/>
        <v>4.447345302466004</v>
      </c>
      <c r="W7" s="1">
        <f t="shared" si="3"/>
        <v>4.150855615634938</v>
      </c>
      <c r="X7" s="1">
        <f t="shared" si="3"/>
        <v>3.8543659288038707</v>
      </c>
      <c r="Y7" s="3">
        <f t="shared" si="3"/>
        <v>3.557876241972803</v>
      </c>
      <c r="Z7" s="3">
        <f t="shared" si="3"/>
        <v>3.2613865551417365</v>
      </c>
      <c r="AA7" s="1">
        <f t="shared" si="3"/>
        <v>2.9648968683106696</v>
      </c>
      <c r="AB7" s="1">
        <f t="shared" si="3"/>
        <v>2.6684071814796027</v>
      </c>
    </row>
    <row r="8" spans="1:28" ht="12.75">
      <c r="A8" s="15"/>
      <c r="B8" s="27" t="s">
        <v>3</v>
      </c>
      <c r="C8" s="16">
        <v>152800</v>
      </c>
      <c r="D8" s="4">
        <f>C8/(SUM(C5:C8)/D2)</f>
        <v>12.478253875945013</v>
      </c>
      <c r="E8" s="4">
        <f>C8/(SUM(C5:C8)/E2)</f>
        <v>12.100124970613345</v>
      </c>
      <c r="F8" s="4">
        <f>C8/(SUM(C5:C8)/F2)</f>
        <v>11.72199606528168</v>
      </c>
      <c r="G8" s="4">
        <f>C8/(SUM(C5:C8)/G2)</f>
        <v>11.343867159950012</v>
      </c>
      <c r="H8" s="2">
        <f>C8/(SUM(C5:C8)/H2)</f>
        <v>10.965738254618344</v>
      </c>
      <c r="I8" s="4">
        <f>C8/(SUM(C5:C8)/I2)</f>
        <v>10.587609349286677</v>
      </c>
      <c r="J8" s="2">
        <f>C8/(SUM(C5:C8)/J2)</f>
        <v>10.20948044395501</v>
      </c>
      <c r="K8" s="2">
        <f>C8/(SUM(C5:C8)/K2)</f>
        <v>9.831351538623343</v>
      </c>
      <c r="L8" s="8">
        <f>C8/(SUM(C5:C8)/L2)</f>
        <v>9.453222633291677</v>
      </c>
      <c r="M8" s="2">
        <f aca="true" t="shared" si="4" ref="M8:AB8">H8/(SUM(H5:H8)/M2)</f>
        <v>9.07509372796001</v>
      </c>
      <c r="N8" s="4">
        <f t="shared" si="4"/>
        <v>8.696964822628342</v>
      </c>
      <c r="O8" s="4">
        <f t="shared" si="4"/>
        <v>8.318835917296676</v>
      </c>
      <c r="P8" s="2">
        <f t="shared" si="4"/>
        <v>7.940707011965007</v>
      </c>
      <c r="Q8" s="4">
        <f t="shared" si="4"/>
        <v>7.562578106633341</v>
      </c>
      <c r="R8" s="2">
        <f t="shared" si="4"/>
        <v>7.184449201301675</v>
      </c>
      <c r="S8" s="2">
        <f t="shared" si="4"/>
        <v>6.806320295970007</v>
      </c>
      <c r="T8" s="4">
        <f t="shared" si="4"/>
        <v>6.42819139063834</v>
      </c>
      <c r="U8" s="2">
        <f t="shared" si="4"/>
        <v>6.050062485306673</v>
      </c>
      <c r="V8" s="4">
        <f t="shared" si="4"/>
        <v>5.671933579975006</v>
      </c>
      <c r="W8" s="4">
        <f t="shared" si="4"/>
        <v>5.293804674643339</v>
      </c>
      <c r="X8" s="2">
        <f t="shared" si="4"/>
        <v>4.9156757693116715</v>
      </c>
      <c r="Y8" s="4">
        <f t="shared" si="4"/>
        <v>4.537546863980005</v>
      </c>
      <c r="Z8" s="2">
        <f t="shared" si="4"/>
        <v>4.159417958648337</v>
      </c>
      <c r="AA8" s="2">
        <f t="shared" si="4"/>
        <v>3.781289053316671</v>
      </c>
      <c r="AB8" s="2">
        <f t="shared" si="4"/>
        <v>3.4031601479850035</v>
      </c>
    </row>
    <row r="9" ht="12.75">
      <c r="B9" s="28"/>
    </row>
    <row r="10" spans="1:28" ht="12.75">
      <c r="A10" s="23">
        <v>2017</v>
      </c>
      <c r="B10" s="11" t="s">
        <v>0</v>
      </c>
      <c r="C10" s="24">
        <v>45201</v>
      </c>
      <c r="D10" s="5">
        <f>C10/(SUM(C10:C13)/D2)</f>
        <v>3.4560141796318393</v>
      </c>
      <c r="E10" s="5">
        <f>C10/(SUM(C10:C13)/E2)</f>
        <v>3.3512864772187534</v>
      </c>
      <c r="F10" s="5">
        <f>C10/(SUM(C10:C13)/F2)</f>
        <v>3.246558774805667</v>
      </c>
      <c r="G10" s="5">
        <f>C10/(SUM(C10:C13)/G2)</f>
        <v>3.141831072392581</v>
      </c>
      <c r="H10" s="5">
        <f>C10/(SUM(C10:C13)/H2)</f>
        <v>3.037103369979495</v>
      </c>
      <c r="I10" s="5">
        <f>C10/(SUM(C10:C13)/I2)</f>
        <v>2.932375667566409</v>
      </c>
      <c r="J10" s="5">
        <f>C10/(SUM(C10:C13)/J2)</f>
        <v>2.827647965153323</v>
      </c>
      <c r="K10" s="6">
        <f>C10/(SUM(C10:C13)/K2)</f>
        <v>2.722920262740237</v>
      </c>
      <c r="L10" s="25">
        <f>C10/(SUM(C10:C13)/L2)</f>
        <v>2.618192560327151</v>
      </c>
      <c r="M10" s="6">
        <f aca="true" t="shared" si="5" ref="M10:AB10">H10/(SUM(H10:H13)/M2)</f>
        <v>2.513464857914065</v>
      </c>
      <c r="N10" s="6">
        <f t="shared" si="5"/>
        <v>2.4087371555009787</v>
      </c>
      <c r="O10" s="6">
        <f t="shared" si="5"/>
        <v>2.3040094530878927</v>
      </c>
      <c r="P10" s="5">
        <f t="shared" si="5"/>
        <v>2.199281750674807</v>
      </c>
      <c r="Q10" s="5">
        <f t="shared" si="5"/>
        <v>2.094554048261721</v>
      </c>
      <c r="R10" s="5">
        <f t="shared" si="5"/>
        <v>1.989826345848635</v>
      </c>
      <c r="S10" s="5">
        <f t="shared" si="5"/>
        <v>1.8850986434355486</v>
      </c>
      <c r="T10" s="5">
        <f t="shared" si="5"/>
        <v>1.7803709410224624</v>
      </c>
      <c r="U10" s="6">
        <f t="shared" si="5"/>
        <v>1.6756432386093767</v>
      </c>
      <c r="V10" s="6">
        <f t="shared" si="5"/>
        <v>1.5709155361962908</v>
      </c>
      <c r="W10" s="6">
        <f t="shared" si="5"/>
        <v>1.4661878337832044</v>
      </c>
      <c r="X10" s="6">
        <f t="shared" si="5"/>
        <v>1.3614601313701185</v>
      </c>
      <c r="Y10" s="6">
        <f t="shared" si="5"/>
        <v>1.2567324289570323</v>
      </c>
      <c r="Z10" s="5">
        <f t="shared" si="5"/>
        <v>1.1520047265439466</v>
      </c>
      <c r="AA10" s="5">
        <f t="shared" si="5"/>
        <v>1.0472770241308604</v>
      </c>
      <c r="AB10" s="5">
        <f t="shared" si="5"/>
        <v>0.9425493217177744</v>
      </c>
    </row>
    <row r="11" spans="1:28" ht="12.75">
      <c r="A11" s="29" t="s">
        <v>10</v>
      </c>
      <c r="B11" s="21" t="s">
        <v>1</v>
      </c>
      <c r="C11" s="22">
        <v>95394</v>
      </c>
      <c r="D11" s="3">
        <f>C11/(SUM(C10:C13)/D2)</f>
        <v>7.293710684537945</v>
      </c>
      <c r="E11" s="3">
        <f>C11/(SUM(C10:C13)/E2)</f>
        <v>7.072689148642857</v>
      </c>
      <c r="F11" s="3">
        <f>C11/(SUM(C10:C13)/F2)</f>
        <v>6.851667612747767</v>
      </c>
      <c r="G11" s="3">
        <f>C11/(SUM(C10:C13)/G2)</f>
        <v>6.630646076852678</v>
      </c>
      <c r="H11" s="3">
        <f>C11/(SUM(C10:C13)/H2)</f>
        <v>6.409624540957588</v>
      </c>
      <c r="I11" s="1">
        <f>C11/(SUM(C10:C13)/I2)</f>
        <v>6.188603005062499</v>
      </c>
      <c r="J11" s="1">
        <f>C11/(SUM(C10:C13)/J2)</f>
        <v>5.96758146916741</v>
      </c>
      <c r="K11" s="3">
        <f>C11/(SUM(C10:C13)/K2)</f>
        <v>5.74655993327232</v>
      </c>
      <c r="L11" s="7">
        <f>C11/(SUM(C10:C13)/L2)</f>
        <v>5.525538397377232</v>
      </c>
      <c r="M11" s="3">
        <f aca="true" t="shared" si="6" ref="M11:AB11">H11/(SUM(H10:H13)/M2)</f>
        <v>5.304516861482142</v>
      </c>
      <c r="N11" s="1">
        <f t="shared" si="6"/>
        <v>5.0834953255870525</v>
      </c>
      <c r="O11" s="1">
        <f t="shared" si="6"/>
        <v>4.862473789691964</v>
      </c>
      <c r="P11" s="3">
        <f t="shared" si="6"/>
        <v>4.641452253796874</v>
      </c>
      <c r="Q11" s="3">
        <f t="shared" si="6"/>
        <v>4.420430717901786</v>
      </c>
      <c r="R11" s="1">
        <f t="shared" si="6"/>
        <v>4.199409182006696</v>
      </c>
      <c r="S11" s="1">
        <f t="shared" si="6"/>
        <v>3.9783876461116066</v>
      </c>
      <c r="T11" s="1">
        <f t="shared" si="6"/>
        <v>3.7573661102165175</v>
      </c>
      <c r="U11" s="3">
        <f t="shared" si="6"/>
        <v>3.536344574321428</v>
      </c>
      <c r="V11" s="3">
        <f t="shared" si="6"/>
        <v>3.3153230384263392</v>
      </c>
      <c r="W11" s="1">
        <f t="shared" si="6"/>
        <v>3.0943015025312492</v>
      </c>
      <c r="X11" s="1">
        <f t="shared" si="6"/>
        <v>2.87327996663616</v>
      </c>
      <c r="Y11" s="3">
        <f t="shared" si="6"/>
        <v>2.652258430741071</v>
      </c>
      <c r="Z11" s="3">
        <f t="shared" si="6"/>
        <v>2.431236894845982</v>
      </c>
      <c r="AA11" s="1">
        <f t="shared" si="6"/>
        <v>2.210215358950893</v>
      </c>
      <c r="AB11" s="1">
        <f t="shared" si="6"/>
        <v>1.9891938230558033</v>
      </c>
    </row>
    <row r="12" spans="1:28" ht="12.75">
      <c r="A12" s="26"/>
      <c r="B12" s="21" t="s">
        <v>2</v>
      </c>
      <c r="C12" s="22">
        <v>127561</v>
      </c>
      <c r="D12" s="1">
        <f>C12/(SUM(C10:C13)/D2)</f>
        <v>9.753160876264177</v>
      </c>
      <c r="E12" s="1">
        <f>C12/(SUM(C10:C13)/E2)</f>
        <v>9.457610546680414</v>
      </c>
      <c r="F12" s="1">
        <f>C12/(SUM(C10:C13)/F2)</f>
        <v>9.16206021709665</v>
      </c>
      <c r="G12" s="1">
        <f>C12/(SUM(C10:C13)/G2)</f>
        <v>8.866509887512887</v>
      </c>
      <c r="H12" s="3">
        <f>C12/(SUM(C10:C13)/H2)</f>
        <v>8.570959557929125</v>
      </c>
      <c r="I12" s="3">
        <f>C12/(SUM(C10:C13)/I2)</f>
        <v>8.275409228345362</v>
      </c>
      <c r="J12" s="1">
        <f>C12/(SUM(C10:C13)/J2)</f>
        <v>7.9798588987615995</v>
      </c>
      <c r="K12" s="3">
        <f>C12/(SUM(C10:C13)/K2)</f>
        <v>7.684308569177836</v>
      </c>
      <c r="L12" s="7">
        <f>C12/(SUM(C10:C13)/L2)</f>
        <v>7.388758239594073</v>
      </c>
      <c r="M12" s="1">
        <f aca="true" t="shared" si="7" ref="M12:AB12">H12/(SUM(H10:H13)/M2)</f>
        <v>7.093207910010311</v>
      </c>
      <c r="N12" s="1">
        <f t="shared" si="7"/>
        <v>6.797657580426547</v>
      </c>
      <c r="O12" s="3">
        <f t="shared" si="7"/>
        <v>6.502107250842784</v>
      </c>
      <c r="P12" s="1">
        <f t="shared" si="7"/>
        <v>6.206556921259021</v>
      </c>
      <c r="Q12" s="1">
        <f t="shared" si="7"/>
        <v>5.9110065916752585</v>
      </c>
      <c r="R12" s="3">
        <f t="shared" si="7"/>
        <v>5.615456262091497</v>
      </c>
      <c r="S12" s="3">
        <f t="shared" si="7"/>
        <v>5.319905932507733</v>
      </c>
      <c r="T12" s="1">
        <f t="shared" si="7"/>
        <v>5.024355602923969</v>
      </c>
      <c r="U12" s="3">
        <f t="shared" si="7"/>
        <v>4.728805273340207</v>
      </c>
      <c r="V12" s="3">
        <f t="shared" si="7"/>
        <v>4.433254943756444</v>
      </c>
      <c r="W12" s="1">
        <f t="shared" si="7"/>
        <v>4.137704614172681</v>
      </c>
      <c r="X12" s="1">
        <f t="shared" si="7"/>
        <v>3.842154284588918</v>
      </c>
      <c r="Y12" s="3">
        <f t="shared" si="7"/>
        <v>3.5466039550051547</v>
      </c>
      <c r="Z12" s="3">
        <f t="shared" si="7"/>
        <v>3.2510536254213926</v>
      </c>
      <c r="AA12" s="1">
        <f t="shared" si="7"/>
        <v>2.9555032958376297</v>
      </c>
      <c r="AB12" s="1">
        <f t="shared" si="7"/>
        <v>2.659952966253867</v>
      </c>
    </row>
    <row r="13" spans="1:28" ht="12.75">
      <c r="A13" s="15"/>
      <c r="B13" s="27" t="s">
        <v>3</v>
      </c>
      <c r="C13" s="16">
        <v>163449</v>
      </c>
      <c r="D13" s="4">
        <f>C13/(SUM(C10:C13)/D2)</f>
        <v>12.497114259566038</v>
      </c>
      <c r="E13" s="4">
        <f>C13/(SUM(C10:C13)/E2)</f>
        <v>12.118413827457976</v>
      </c>
      <c r="F13" s="4">
        <f>C13/(SUM(C10:C13)/F2)</f>
        <v>11.739713395349915</v>
      </c>
      <c r="G13" s="4">
        <f>C13/(SUM(C10:C13)/G2)</f>
        <v>11.361012963241853</v>
      </c>
      <c r="H13" s="2">
        <f>C13/(SUM(C10:C13)/H2)</f>
        <v>10.982312531133791</v>
      </c>
      <c r="I13" s="4">
        <f>C13/(SUM(C10:C13)/I2)</f>
        <v>10.60361209902573</v>
      </c>
      <c r="J13" s="2">
        <f>C13/(SUM(C10:C13)/J2)</f>
        <v>10.224911666917668</v>
      </c>
      <c r="K13" s="2">
        <f>C13/(SUM(C10:C13)/K2)</f>
        <v>9.846211234809605</v>
      </c>
      <c r="L13" s="8">
        <f>C13/(SUM(C10:C13)/L2)</f>
        <v>9.467510802701543</v>
      </c>
      <c r="M13" s="2">
        <f aca="true" t="shared" si="8" ref="M13:AB13">H13/(SUM(H10:H13)/M2)</f>
        <v>9.088810370593484</v>
      </c>
      <c r="N13" s="4">
        <f t="shared" si="8"/>
        <v>8.71010993848542</v>
      </c>
      <c r="O13" s="4">
        <f t="shared" si="8"/>
        <v>8.331409506377359</v>
      </c>
      <c r="P13" s="2">
        <f t="shared" si="8"/>
        <v>7.952709074269296</v>
      </c>
      <c r="Q13" s="4">
        <f t="shared" si="8"/>
        <v>7.5740086421612345</v>
      </c>
      <c r="R13" s="2">
        <f t="shared" si="8"/>
        <v>7.195308210053175</v>
      </c>
      <c r="S13" s="2">
        <f t="shared" si="8"/>
        <v>6.816607777945112</v>
      </c>
      <c r="T13" s="4">
        <f t="shared" si="8"/>
        <v>6.43790734583705</v>
      </c>
      <c r="U13" s="2">
        <f t="shared" si="8"/>
        <v>6.059206913728987</v>
      </c>
      <c r="V13" s="4">
        <f t="shared" si="8"/>
        <v>5.6805064816209265</v>
      </c>
      <c r="W13" s="4">
        <f t="shared" si="8"/>
        <v>5.301806049512864</v>
      </c>
      <c r="X13" s="2">
        <f t="shared" si="8"/>
        <v>4.923105617404803</v>
      </c>
      <c r="Y13" s="4">
        <f t="shared" si="8"/>
        <v>4.544405185296741</v>
      </c>
      <c r="Z13" s="2">
        <f t="shared" si="8"/>
        <v>4.165704753188679</v>
      </c>
      <c r="AA13" s="2">
        <f t="shared" si="8"/>
        <v>3.7870043210806177</v>
      </c>
      <c r="AB13" s="2">
        <f t="shared" si="8"/>
        <v>3.408303888972556</v>
      </c>
    </row>
    <row r="14" ht="12.75">
      <c r="B14" s="28"/>
    </row>
    <row r="15" spans="1:28" ht="12.75">
      <c r="A15" s="23">
        <v>2018</v>
      </c>
      <c r="B15" s="11" t="s">
        <v>0</v>
      </c>
      <c r="C15" s="24">
        <v>45677</v>
      </c>
      <c r="D15" s="5">
        <f>C15/(SUM(C15:C18)/D2)</f>
        <v>3.433641159747786</v>
      </c>
      <c r="E15" s="5">
        <f>C15/(SUM(C15:C18)/E2)</f>
        <v>3.3295914276342167</v>
      </c>
      <c r="F15" s="5">
        <f>C15/(SUM(C15:C18)/F2)</f>
        <v>3.225541695520647</v>
      </c>
      <c r="G15" s="5">
        <f>C15/(SUM(C15:C18)/G2)</f>
        <v>3.121491963407078</v>
      </c>
      <c r="H15" s="5">
        <f>C15/(SUM(C15:C18)/H2)</f>
        <v>3.0174422312935087</v>
      </c>
      <c r="I15" s="5">
        <f>C15/(SUM(C15:C18)/I2)</f>
        <v>2.9133924991799396</v>
      </c>
      <c r="J15" s="5">
        <f>C15/(SUM(C15:C18)/J2)</f>
        <v>2.80934276706637</v>
      </c>
      <c r="K15" s="6">
        <f>C15/(SUM(C15:C18)/K2)</f>
        <v>2.7052930349528013</v>
      </c>
      <c r="L15" s="25">
        <f>C15/(SUM(C15:C18)/L2)</f>
        <v>2.6012433028392317</v>
      </c>
      <c r="M15" s="6">
        <f aca="true" t="shared" si="9" ref="M15:AB15">H15/(SUM(H15:H18)/M2)</f>
        <v>2.4971935707256625</v>
      </c>
      <c r="N15" s="6">
        <f t="shared" si="9"/>
        <v>2.393143838612093</v>
      </c>
      <c r="O15" s="6">
        <f t="shared" si="9"/>
        <v>2.2890941064985237</v>
      </c>
      <c r="P15" s="5">
        <f t="shared" si="9"/>
        <v>2.1850443743849546</v>
      </c>
      <c r="Q15" s="5">
        <f t="shared" si="9"/>
        <v>2.0809946422713854</v>
      </c>
      <c r="R15" s="5">
        <f t="shared" si="9"/>
        <v>1.9769449101578158</v>
      </c>
      <c r="S15" s="5">
        <f t="shared" si="9"/>
        <v>1.8728951780442467</v>
      </c>
      <c r="T15" s="5">
        <f t="shared" si="9"/>
        <v>1.7688454459306773</v>
      </c>
      <c r="U15" s="6">
        <f t="shared" si="9"/>
        <v>1.6647957138171083</v>
      </c>
      <c r="V15" s="6">
        <f t="shared" si="9"/>
        <v>1.5607459817035392</v>
      </c>
      <c r="W15" s="6">
        <f t="shared" si="9"/>
        <v>1.4566962495899696</v>
      </c>
      <c r="X15" s="6">
        <f t="shared" si="9"/>
        <v>1.3526465174764004</v>
      </c>
      <c r="Y15" s="5">
        <f t="shared" si="9"/>
        <v>1.2485967853628313</v>
      </c>
      <c r="Z15" s="5">
        <f t="shared" si="9"/>
        <v>1.1445470532492619</v>
      </c>
      <c r="AA15" s="5">
        <f t="shared" si="9"/>
        <v>1.0404973211356927</v>
      </c>
      <c r="AB15" s="5">
        <f t="shared" si="9"/>
        <v>0.9364475890221233</v>
      </c>
    </row>
    <row r="16" spans="1:28" ht="12.75">
      <c r="A16" s="29" t="s">
        <v>10</v>
      </c>
      <c r="B16" s="21" t="s">
        <v>1</v>
      </c>
      <c r="C16" s="22">
        <v>97216</v>
      </c>
      <c r="D16" s="3">
        <f>C16/(SUM(C15:C18)/D2)</f>
        <v>7.307941830375041</v>
      </c>
      <c r="E16" s="3">
        <f>C16/(SUM(C15:C18)/E2)</f>
        <v>7.0864890476364035</v>
      </c>
      <c r="F16" s="3">
        <f>C16/(SUM(C15:C18)/F2)</f>
        <v>6.865036264897765</v>
      </c>
      <c r="G16" s="3">
        <f>C16/(SUM(C15:C18)/G2)</f>
        <v>6.643583482159128</v>
      </c>
      <c r="H16" s="3">
        <f>C16/(SUM(C15:C18)/H2)</f>
        <v>6.4221306994204905</v>
      </c>
      <c r="I16" s="1">
        <f>C16/(SUM(C15:C18)/I2)</f>
        <v>6.200677916681853</v>
      </c>
      <c r="J16" s="1">
        <f>C16/(SUM(C15:C18)/J2)</f>
        <v>5.979225133943215</v>
      </c>
      <c r="K16" s="1">
        <f>C16/(SUM(C15:C18)/K2)</f>
        <v>5.757772351204578</v>
      </c>
      <c r="L16" s="7">
        <f>C16/(SUM(C15:C18)/L2)</f>
        <v>5.53631956846594</v>
      </c>
      <c r="M16" s="3">
        <f aca="true" t="shared" si="10" ref="M16:AB16">H16/(SUM(H15:H18)/M2)</f>
        <v>5.314866785727303</v>
      </c>
      <c r="N16" s="1">
        <f t="shared" si="10"/>
        <v>5.0934140029886645</v>
      </c>
      <c r="O16" s="1">
        <f t="shared" si="10"/>
        <v>4.871961220250027</v>
      </c>
      <c r="P16" s="3">
        <f t="shared" si="10"/>
        <v>4.65050843751139</v>
      </c>
      <c r="Q16" s="3">
        <f t="shared" si="10"/>
        <v>4.4290556547727515</v>
      </c>
      <c r="R16" s="1">
        <f t="shared" si="10"/>
        <v>4.207602872034115</v>
      </c>
      <c r="S16" s="1">
        <f t="shared" si="10"/>
        <v>3.986150089295477</v>
      </c>
      <c r="T16" s="1">
        <f t="shared" si="10"/>
        <v>3.7646973065568385</v>
      </c>
      <c r="U16" s="3">
        <f t="shared" si="10"/>
        <v>3.5432445238182018</v>
      </c>
      <c r="V16" s="3">
        <f t="shared" si="10"/>
        <v>3.3217917410795637</v>
      </c>
      <c r="W16" s="1">
        <f t="shared" si="10"/>
        <v>3.1003389583409264</v>
      </c>
      <c r="X16" s="1">
        <f t="shared" si="10"/>
        <v>2.878886175602289</v>
      </c>
      <c r="Y16" s="3">
        <f t="shared" si="10"/>
        <v>2.6574333928636515</v>
      </c>
      <c r="Z16" s="3">
        <f t="shared" si="10"/>
        <v>2.4359806101250134</v>
      </c>
      <c r="AA16" s="1">
        <f t="shared" si="10"/>
        <v>2.2145278273863758</v>
      </c>
      <c r="AB16" s="1">
        <f t="shared" si="10"/>
        <v>1.9930750446477383</v>
      </c>
    </row>
    <row r="17" spans="1:28" ht="12.75">
      <c r="A17" s="26"/>
      <c r="B17" s="21" t="s">
        <v>2</v>
      </c>
      <c r="C17" s="22">
        <v>129500</v>
      </c>
      <c r="D17" s="3">
        <f>C17/(SUM(C15:C18)/D2)</f>
        <v>9.734801545358458</v>
      </c>
      <c r="E17" s="3">
        <f>C17/(SUM(C15:C18)/E2)</f>
        <v>9.439807559135474</v>
      </c>
      <c r="F17" s="3">
        <f>C17/(SUM(C15:C18)/F2)</f>
        <v>9.14481357291249</v>
      </c>
      <c r="G17" s="3">
        <f>C17/(SUM(C15:C18)/G2)</f>
        <v>8.849819586689506</v>
      </c>
      <c r="H17" s="3">
        <f>C17/(SUM(C15:C18)/H2)</f>
        <v>8.554825600466524</v>
      </c>
      <c r="I17" s="3">
        <f>C17/(SUM(C15:C18)/I2)</f>
        <v>8.25983161424354</v>
      </c>
      <c r="J17" s="1">
        <f>C17/(SUM(C15:C18)/J2)</f>
        <v>7.964837628020556</v>
      </c>
      <c r="K17" s="3">
        <f>C17/(SUM(C15:C18)/K2)</f>
        <v>7.669843641797573</v>
      </c>
      <c r="L17" s="7">
        <f>C17/(SUM(C15:C18)/L2)</f>
        <v>7.374849655574589</v>
      </c>
      <c r="M17" s="1">
        <f aca="true" t="shared" si="11" ref="M17:AB17">H17/(SUM(H15:H18)/M2)</f>
        <v>7.079855669351606</v>
      </c>
      <c r="N17" s="1">
        <f t="shared" si="11"/>
        <v>6.7848616831286215</v>
      </c>
      <c r="O17" s="3">
        <f t="shared" si="11"/>
        <v>6.4898676969056375</v>
      </c>
      <c r="P17" s="1">
        <f t="shared" si="11"/>
        <v>6.194873710682654</v>
      </c>
      <c r="Q17" s="3">
        <f t="shared" si="11"/>
        <v>5.899879724459671</v>
      </c>
      <c r="R17" s="3">
        <f t="shared" si="11"/>
        <v>5.604885738236688</v>
      </c>
      <c r="S17" s="3">
        <f t="shared" si="11"/>
        <v>5.309891752013704</v>
      </c>
      <c r="T17" s="1">
        <f t="shared" si="11"/>
        <v>5.014897765790719</v>
      </c>
      <c r="U17" s="3">
        <f t="shared" si="11"/>
        <v>4.719903779567737</v>
      </c>
      <c r="V17" s="3">
        <f t="shared" si="11"/>
        <v>4.424909793344754</v>
      </c>
      <c r="W17" s="1">
        <f t="shared" si="11"/>
        <v>4.12991580712177</v>
      </c>
      <c r="X17" s="1">
        <f t="shared" si="11"/>
        <v>3.8349218208987863</v>
      </c>
      <c r="Y17" s="3">
        <f t="shared" si="11"/>
        <v>3.5399278346758027</v>
      </c>
      <c r="Z17" s="1">
        <f t="shared" si="11"/>
        <v>3.244933848452819</v>
      </c>
      <c r="AA17" s="1">
        <f t="shared" si="11"/>
        <v>2.949939862229836</v>
      </c>
      <c r="AB17" s="1">
        <f t="shared" si="11"/>
        <v>2.654945876006852</v>
      </c>
    </row>
    <row r="18" spans="1:28" ht="12.75">
      <c r="A18" s="15"/>
      <c r="B18" s="27" t="s">
        <v>3</v>
      </c>
      <c r="C18" s="16">
        <v>166599</v>
      </c>
      <c r="D18" s="4">
        <f>C18/(SUM(C15:C18)/D2)</f>
        <v>12.523615464518716</v>
      </c>
      <c r="E18" s="4">
        <f>C18/(SUM(C15:C18)/E2)</f>
        <v>12.144111965593906</v>
      </c>
      <c r="F18" s="4">
        <f>C18/(SUM(C15:C18)/F2)</f>
        <v>11.764608466669095</v>
      </c>
      <c r="G18" s="4">
        <f>C18/(SUM(C15:C18)/G2)</f>
        <v>11.385104967744287</v>
      </c>
      <c r="H18" s="2">
        <f>C18/(SUM(C15:C18)/H2)</f>
        <v>11.005601468819478</v>
      </c>
      <c r="I18" s="4">
        <f>C18/(SUM(C15:C18)/I2)</f>
        <v>10.626097969894667</v>
      </c>
      <c r="J18" s="2">
        <f>C18/(SUM(C15:C18)/J2)</f>
        <v>10.246594470969859</v>
      </c>
      <c r="K18" s="2">
        <f>C18/(SUM(C15:C18)/K2)</f>
        <v>9.86709097204505</v>
      </c>
      <c r="L18" s="8">
        <f>C18/(SUM(C15:C18)/L2)</f>
        <v>9.48758747312024</v>
      </c>
      <c r="M18" s="2">
        <f aca="true" t="shared" si="12" ref="M18:AB18">H18/(SUM(H15:H18)/M2)</f>
        <v>9.10808397419543</v>
      </c>
      <c r="N18" s="4">
        <f t="shared" si="12"/>
        <v>8.728580475270618</v>
      </c>
      <c r="O18" s="4">
        <f t="shared" si="12"/>
        <v>8.349076976345811</v>
      </c>
      <c r="P18" s="2">
        <f t="shared" si="12"/>
        <v>7.969573477421002</v>
      </c>
      <c r="Q18" s="4">
        <f t="shared" si="12"/>
        <v>7.590069978496191</v>
      </c>
      <c r="R18" s="2">
        <f t="shared" si="12"/>
        <v>7.210566479571382</v>
      </c>
      <c r="S18" s="2">
        <f t="shared" si="12"/>
        <v>6.831062980646571</v>
      </c>
      <c r="T18" s="4">
        <f t="shared" si="12"/>
        <v>6.451559481721763</v>
      </c>
      <c r="U18" s="2">
        <f t="shared" si="12"/>
        <v>6.072055982796954</v>
      </c>
      <c r="V18" s="4">
        <f t="shared" si="12"/>
        <v>5.692552483872144</v>
      </c>
      <c r="W18" s="4">
        <f t="shared" si="12"/>
        <v>5.313048984947334</v>
      </c>
      <c r="X18" s="2">
        <f t="shared" si="12"/>
        <v>4.933545486022524</v>
      </c>
      <c r="Y18" s="4">
        <f t="shared" si="12"/>
        <v>4.554041987097716</v>
      </c>
      <c r="Z18" s="2">
        <f t="shared" si="12"/>
        <v>4.174538488172906</v>
      </c>
      <c r="AA18" s="2">
        <f t="shared" si="12"/>
        <v>3.795034989248096</v>
      </c>
      <c r="AB18" s="2">
        <f t="shared" si="12"/>
        <v>3.415531490323286</v>
      </c>
    </row>
    <row r="20" spans="1:28" ht="12.75">
      <c r="A20" s="23">
        <v>2020</v>
      </c>
      <c r="B20" s="11" t="s">
        <v>0</v>
      </c>
      <c r="C20" s="42">
        <f>44783+C24</f>
        <v>44661</v>
      </c>
      <c r="D20" s="6">
        <f>C20/(SUM(C20:C23)/D2)</f>
        <v>3.5445493834731856</v>
      </c>
      <c r="E20" s="6">
        <f>C20/(SUM(C20:C23)/E2)</f>
        <v>3.43713879609521</v>
      </c>
      <c r="F20" s="6">
        <f>C20/(SUM(C20:C23)/F2)</f>
        <v>3.3297282087172344</v>
      </c>
      <c r="G20" s="5">
        <f>C20/(SUM(C20:C23)/G2)</f>
        <v>3.2223176213392595</v>
      </c>
      <c r="H20" s="5">
        <f>C20/(SUM(C20:C23)/H2)</f>
        <v>3.114907033961284</v>
      </c>
      <c r="I20" s="5">
        <f>C20/(SUM(C20:C23)/I2)</f>
        <v>3.0074964465833087</v>
      </c>
      <c r="J20" s="5">
        <f>C20/(SUM(C20:C23)/J2)</f>
        <v>2.9000858592053333</v>
      </c>
      <c r="K20" s="5">
        <f>C20/(SUM(C20:C23)/K2)</f>
        <v>2.792675271827358</v>
      </c>
      <c r="L20" s="25">
        <f>C20/(SUM(C20:C23)/L2)</f>
        <v>2.6852646844493826</v>
      </c>
      <c r="M20" s="6">
        <f>C20/(SUM(C20:C23)/M2)</f>
        <v>2.5778540970714072</v>
      </c>
      <c r="N20" s="6">
        <f aca="true" t="shared" si="13" ref="M20:AB20">I20/(SUM(I20:I23)/N7)</f>
        <v>0.7324610225228476</v>
      </c>
      <c r="O20" s="6">
        <f t="shared" si="13"/>
        <v>0.7006148911088108</v>
      </c>
      <c r="P20" s="6">
        <f t="shared" si="13"/>
        <v>0.6687687596947739</v>
      </c>
      <c r="Q20" s="6">
        <f t="shared" si="13"/>
        <v>0.636922628280737</v>
      </c>
      <c r="R20" s="6">
        <f t="shared" si="13"/>
        <v>0.6050764968667002</v>
      </c>
      <c r="S20" s="6">
        <f t="shared" si="13"/>
        <v>0.5732303654526633</v>
      </c>
      <c r="T20" s="6">
        <f t="shared" si="13"/>
        <v>0.5413842340386265</v>
      </c>
      <c r="U20" s="6">
        <f t="shared" si="13"/>
        <v>0.5095381026245897</v>
      </c>
      <c r="V20" s="6">
        <f t="shared" si="13"/>
        <v>0.47769197121055273</v>
      </c>
      <c r="W20" s="6">
        <f t="shared" si="13"/>
        <v>0.445845839796516</v>
      </c>
      <c r="X20" s="6">
        <f t="shared" si="13"/>
        <v>0.413999708382479</v>
      </c>
      <c r="Y20" s="6">
        <f t="shared" si="13"/>
        <v>0.3821535769684421</v>
      </c>
      <c r="Z20" s="6">
        <f t="shared" si="13"/>
        <v>0.35030744555440535</v>
      </c>
      <c r="AA20" s="6">
        <f t="shared" si="13"/>
        <v>0.31846131414036855</v>
      </c>
      <c r="AB20" s="6">
        <f t="shared" si="13"/>
        <v>0.28661518272633163</v>
      </c>
    </row>
    <row r="21" spans="1:28" ht="12.75">
      <c r="A21" s="29" t="s">
        <v>10</v>
      </c>
      <c r="B21" s="21" t="s">
        <v>1</v>
      </c>
      <c r="C21" s="22">
        <v>89730</v>
      </c>
      <c r="D21" s="1">
        <f>C21/(SUM(C20:C23)/D2)</f>
        <v>7.121479952957814</v>
      </c>
      <c r="E21" s="1">
        <f>C21/(SUM(C20:C23)/E2)</f>
        <v>6.90567753014091</v>
      </c>
      <c r="F21" s="3">
        <f>C21/(SUM(C20:C23)/F2)</f>
        <v>6.689875107324006</v>
      </c>
      <c r="G21" s="3">
        <f>C21/(SUM(C20:C23)/G2)</f>
        <v>6.474072684507103</v>
      </c>
      <c r="H21" s="3">
        <f>C21/(SUM(C20:C23)/H2)</f>
        <v>6.2582702616902</v>
      </c>
      <c r="I21" s="1">
        <f>C21/(SUM(C20:C23)/I2)</f>
        <v>6.042467838873296</v>
      </c>
      <c r="J21" s="1">
        <f>C21/(SUM(C20:C23)/J2)</f>
        <v>5.826665416056393</v>
      </c>
      <c r="K21" s="3">
        <f>C21/(SUM(C20:C23)/K2)</f>
        <v>5.610862993239489</v>
      </c>
      <c r="L21" s="7">
        <f>C21/(SUM(C20:C23)/L2)</f>
        <v>5.395060570422586</v>
      </c>
      <c r="M21" s="3">
        <f>C21/(SUM(C20:C23)/M2)</f>
        <v>5.179258147605682</v>
      </c>
      <c r="N21" s="3">
        <f aca="true" t="shared" si="14" ref="M21:AB21">I21/(SUM(I20:I23)/N7)</f>
        <v>1.4716134334424917</v>
      </c>
      <c r="O21" s="3">
        <f t="shared" si="14"/>
        <v>1.4076302406841226</v>
      </c>
      <c r="P21" s="3">
        <f t="shared" si="14"/>
        <v>1.343647047925753</v>
      </c>
      <c r="Q21" s="3">
        <f t="shared" si="14"/>
        <v>1.2796638551673838</v>
      </c>
      <c r="R21" s="3">
        <f t="shared" si="14"/>
        <v>1.2156806624090148</v>
      </c>
      <c r="S21" s="3">
        <f t="shared" si="14"/>
        <v>1.1516974696506457</v>
      </c>
      <c r="T21" s="3">
        <f t="shared" si="14"/>
        <v>1.0877142768922763</v>
      </c>
      <c r="U21" s="3">
        <f t="shared" si="14"/>
        <v>1.0237310841339071</v>
      </c>
      <c r="V21" s="3">
        <f t="shared" si="14"/>
        <v>0.9597478913755378</v>
      </c>
      <c r="W21" s="3">
        <f t="shared" si="14"/>
        <v>0.8957646986171689</v>
      </c>
      <c r="X21" s="3">
        <f t="shared" si="14"/>
        <v>0.8317815058587997</v>
      </c>
      <c r="Y21" s="3">
        <f t="shared" si="14"/>
        <v>0.7677983131004301</v>
      </c>
      <c r="Z21" s="3">
        <f t="shared" si="14"/>
        <v>0.7038151203420612</v>
      </c>
      <c r="AA21" s="3">
        <f t="shared" si="14"/>
        <v>0.639831927583692</v>
      </c>
      <c r="AB21" s="3">
        <f t="shared" si="14"/>
        <v>0.5758487348253227</v>
      </c>
    </row>
    <row r="22" spans="1:28" ht="12.75">
      <c r="A22" s="26"/>
      <c r="B22" s="21" t="s">
        <v>2</v>
      </c>
      <c r="C22" s="22">
        <f>124349-C24</f>
        <v>124471</v>
      </c>
      <c r="D22" s="1">
        <f>C22/(SUM(C20:C23)/D2)</f>
        <v>9.878722068701794</v>
      </c>
      <c r="E22" s="3">
        <f>C22/(SUM(C20:C23)/E2)</f>
        <v>9.57936685449871</v>
      </c>
      <c r="F22" s="3">
        <f>C22/(SUM(C20:C23)/F2)</f>
        <v>9.280011640295625</v>
      </c>
      <c r="G22" s="1">
        <f>C22/(SUM(C20:C23)/G2)</f>
        <v>8.98065642609254</v>
      </c>
      <c r="H22" s="3">
        <f>C22/(SUM(C20:C23)/H2)</f>
        <v>8.681301211889455</v>
      </c>
      <c r="I22" s="3">
        <f>C22/(SUM(C20:C23)/I2)</f>
        <v>8.38194599768637</v>
      </c>
      <c r="J22" s="1">
        <f>C22/(SUM(C20:C23)/J2)</f>
        <v>8.082590783483287</v>
      </c>
      <c r="K22" s="1">
        <f>C22/(SUM(C20:C23)/K2)</f>
        <v>7.783235569280201</v>
      </c>
      <c r="L22" s="7">
        <f>C22/(SUM(C20:C23)/L2)</f>
        <v>7.483880355077116</v>
      </c>
      <c r="M22" s="3">
        <f>C22/(SUM(C20:C23)/M2)</f>
        <v>7.184525140874032</v>
      </c>
      <c r="N22" s="3">
        <f aca="true" t="shared" si="15" ref="M22:AB22">I22/(SUM(I20:I23)/N7)</f>
        <v>2.0413818753373496</v>
      </c>
      <c r="O22" s="3">
        <f t="shared" si="15"/>
        <v>1.9526261416270303</v>
      </c>
      <c r="P22" s="3">
        <f t="shared" si="15"/>
        <v>1.8638704079167103</v>
      </c>
      <c r="Q22" s="3">
        <f t="shared" si="15"/>
        <v>1.7751146742063906</v>
      </c>
      <c r="R22" s="3">
        <f t="shared" si="15"/>
        <v>1.6863589404960713</v>
      </c>
      <c r="S22" s="3">
        <f t="shared" si="15"/>
        <v>1.5976032067857517</v>
      </c>
      <c r="T22" s="3">
        <f t="shared" si="15"/>
        <v>1.5088474730754322</v>
      </c>
      <c r="U22" s="3">
        <f t="shared" si="15"/>
        <v>1.4200917393651127</v>
      </c>
      <c r="V22" s="3">
        <f t="shared" si="15"/>
        <v>1.331336005654793</v>
      </c>
      <c r="W22" s="3">
        <f t="shared" si="15"/>
        <v>1.2425802719444736</v>
      </c>
      <c r="X22" s="3">
        <f t="shared" si="15"/>
        <v>1.153824538234154</v>
      </c>
      <c r="Y22" s="3">
        <f t="shared" si="15"/>
        <v>1.0650688045238343</v>
      </c>
      <c r="Z22" s="3">
        <f t="shared" si="15"/>
        <v>0.9763130708135149</v>
      </c>
      <c r="AA22" s="3">
        <f t="shared" si="15"/>
        <v>0.8875573371031954</v>
      </c>
      <c r="AB22" s="3">
        <f t="shared" si="15"/>
        <v>0.7988016033928756</v>
      </c>
    </row>
    <row r="23" spans="1:28" ht="12.75">
      <c r="A23" s="15"/>
      <c r="B23" s="27" t="s">
        <v>3</v>
      </c>
      <c r="C23" s="16">
        <v>156935</v>
      </c>
      <c r="D23" s="4">
        <f>C23/(SUM(C20:C23)/D2)</f>
        <v>12.455248594867207</v>
      </c>
      <c r="E23" s="2">
        <f>C23/(SUM(C20:C23)/E2)</f>
        <v>12.07781681926517</v>
      </c>
      <c r="F23" s="4">
        <f>C23/(SUM(C20:C23)/F2)</f>
        <v>11.700385043663134</v>
      </c>
      <c r="G23" s="4">
        <f>C23/(SUM(C20:C23)/G2)</f>
        <v>11.322953268061097</v>
      </c>
      <c r="H23" s="2">
        <f>C23/(SUM(C20:C23)/H2)</f>
        <v>10.94552149245906</v>
      </c>
      <c r="I23" s="4">
        <f>C23/(SUM(C20:C23)/I2)</f>
        <v>10.568089716857024</v>
      </c>
      <c r="J23" s="2">
        <f>C23/(SUM(C20:C23)/J2)</f>
        <v>10.190657941254987</v>
      </c>
      <c r="K23" s="2">
        <f>C23/(SUM(C20:C23)/K2)</f>
        <v>9.813226165652951</v>
      </c>
      <c r="L23" s="8">
        <f>C23/(SUM(C20:C23)/L2)</f>
        <v>9.435794390050914</v>
      </c>
      <c r="M23" s="4">
        <f>C23/(SUM(C20:C23)/M2)</f>
        <v>9.058362614448878</v>
      </c>
      <c r="N23" s="4">
        <f aca="true" t="shared" si="16" ref="M23:AB23">I23/(SUM(I20:I23)/N7)</f>
        <v>2.5738064658118516</v>
      </c>
      <c r="O23" s="4">
        <f t="shared" si="16"/>
        <v>2.46190183686351</v>
      </c>
      <c r="P23" s="4">
        <f t="shared" si="16"/>
        <v>2.3499972079151688</v>
      </c>
      <c r="Q23" s="4">
        <f t="shared" si="16"/>
        <v>2.238092578966827</v>
      </c>
      <c r="R23" s="4">
        <f t="shared" si="16"/>
        <v>2.126187950018486</v>
      </c>
      <c r="S23" s="4">
        <f t="shared" si="16"/>
        <v>2.0142833210701445</v>
      </c>
      <c r="T23" s="4">
        <f t="shared" si="16"/>
        <v>1.9023786921218029</v>
      </c>
      <c r="U23" s="4">
        <f t="shared" si="16"/>
        <v>1.790474063173462</v>
      </c>
      <c r="V23" s="4">
        <f t="shared" si="16"/>
        <v>1.6785694342251203</v>
      </c>
      <c r="W23" s="4">
        <f t="shared" si="16"/>
        <v>1.5666648052767793</v>
      </c>
      <c r="X23" s="4">
        <f t="shared" si="16"/>
        <v>1.4547601763284377</v>
      </c>
      <c r="Y23" s="4">
        <f t="shared" si="16"/>
        <v>1.3428555473800958</v>
      </c>
      <c r="Z23" s="4">
        <f t="shared" si="16"/>
        <v>1.230950918431755</v>
      </c>
      <c r="AA23" s="4">
        <f t="shared" si="16"/>
        <v>1.1190462894834137</v>
      </c>
      <c r="AB23" s="4">
        <f t="shared" si="16"/>
        <v>1.007141660535072</v>
      </c>
    </row>
    <row r="24" ht="12.75">
      <c r="C24" s="12">
        <v>-122</v>
      </c>
    </row>
    <row r="26" spans="1:28" ht="12.75">
      <c r="A26" s="12" t="s">
        <v>11</v>
      </c>
      <c r="D26" s="30">
        <f>SUM(C20:C23)/D2</f>
        <v>12599.90909090909</v>
      </c>
      <c r="E26" s="30">
        <f>SUM(C20:C23)/E2</f>
        <v>12993.65625</v>
      </c>
      <c r="F26" s="30">
        <f>SUM(C20:C23)/F2</f>
        <v>13412.806451612903</v>
      </c>
      <c r="G26" s="30">
        <f>SUM(C20:C23)/G2</f>
        <v>13859.9</v>
      </c>
      <c r="H26" s="31">
        <f>SUM(C20:C23)/H2</f>
        <v>14337.827586206897</v>
      </c>
      <c r="I26" s="32">
        <f>SUM(C20:C23)/I2</f>
        <v>14849.892857142857</v>
      </c>
      <c r="J26" s="33">
        <f>SUM(C20:C23)/J2</f>
        <v>15399.888888888889</v>
      </c>
      <c r="K26" s="30">
        <f>SUM(C20:C23)/K2</f>
        <v>15992.192307692309</v>
      </c>
      <c r="L26" s="30">
        <f>SUM(C20:C23)/L2</f>
        <v>16631.88</v>
      </c>
      <c r="M26" s="30">
        <f>SUM(C20:C23)/M2</f>
        <v>17324.875</v>
      </c>
      <c r="N26" s="30">
        <f>SUM(C20:C23)/N2</f>
        <v>18078.130434782608</v>
      </c>
      <c r="O26" s="30">
        <f>SUM(C20:C23)/O2</f>
        <v>18899.863636363636</v>
      </c>
      <c r="P26" s="30">
        <f>SUM(C20:C23)/P2</f>
        <v>19799.85714285714</v>
      </c>
      <c r="Q26" s="30">
        <f>SUM(C20:C23)/Q2</f>
        <v>20789.85</v>
      </c>
      <c r="R26" s="30">
        <f>SUM(C20:C23)/R2</f>
        <v>21884.052631578947</v>
      </c>
      <c r="S26" s="30">
        <f>SUM(C20:C23)/S2</f>
        <v>23099.833333333332</v>
      </c>
      <c r="T26" s="30">
        <f>SUM(C20:C23)/T2</f>
        <v>24458.647058823528</v>
      </c>
      <c r="U26" s="30">
        <f>SUM(C20:C23)/U2</f>
        <v>25987.3125</v>
      </c>
      <c r="V26" s="30">
        <f>SUM(C20:C23)/V2</f>
        <v>27719.8</v>
      </c>
      <c r="W26" s="30">
        <f>SUM(C20:C23)/W2</f>
        <v>29699.785714285714</v>
      </c>
      <c r="X26" s="30">
        <f>SUM(C20:C23)/X2</f>
        <v>31984.384615384617</v>
      </c>
      <c r="Y26" s="30">
        <f>SUM(C20:C23)/Y2</f>
        <v>34649.75</v>
      </c>
      <c r="Z26" s="30">
        <f>SUM(C20:C23)/Z2</f>
        <v>37799.72727272727</v>
      </c>
      <c r="AA26" s="30">
        <f>SUM(C20:C23)/AA2</f>
        <v>41579.7</v>
      </c>
      <c r="AB26" s="30">
        <f>SUM(C20:C23)/AB2</f>
        <v>46199.666666666664</v>
      </c>
    </row>
    <row r="28" spans="2:13" ht="12.75">
      <c r="B28" s="12" t="s">
        <v>12</v>
      </c>
      <c r="D28" s="40">
        <f>D20+D22</f>
        <v>13.42327145217498</v>
      </c>
      <c r="E28" s="41">
        <f>E20+E22</f>
        <v>13.01650565059392</v>
      </c>
      <c r="F28" s="40">
        <f>F20+F22</f>
        <v>12.60973984901286</v>
      </c>
      <c r="G28" s="40">
        <f>G20+G22</f>
        <v>12.2029740474318</v>
      </c>
      <c r="H28" s="40">
        <f>H20+H22</f>
        <v>11.796208245850739</v>
      </c>
      <c r="I28" s="40">
        <f>I20+I22</f>
        <v>11.38944244426968</v>
      </c>
      <c r="J28" s="41">
        <f>J20+J22</f>
        <v>10.98267664268862</v>
      </c>
      <c r="K28" s="40">
        <f>K20+K22</f>
        <v>10.575910841107559</v>
      </c>
      <c r="L28" s="40">
        <f>L20+L22</f>
        <v>10.169145039526498</v>
      </c>
      <c r="M28" s="40">
        <f>M20+M22</f>
        <v>9.762379237945439</v>
      </c>
    </row>
    <row r="29" spans="2:13" ht="12.75">
      <c r="B29" s="12" t="s">
        <v>13</v>
      </c>
      <c r="D29" s="40">
        <f>D21+D23</f>
        <v>19.57672854782502</v>
      </c>
      <c r="E29" s="41">
        <f>E21+E23</f>
        <v>18.98349434940608</v>
      </c>
      <c r="F29" s="40">
        <f>F21+F23</f>
        <v>18.39026015098714</v>
      </c>
      <c r="G29" s="40">
        <f>G21+G23</f>
        <v>17.797025952568198</v>
      </c>
      <c r="H29" s="40">
        <f>H21+H23</f>
        <v>17.203791754149258</v>
      </c>
      <c r="I29" s="40">
        <f>I21+I23</f>
        <v>16.61055755573032</v>
      </c>
      <c r="J29" s="41">
        <f>J21+J23</f>
        <v>16.01732335731138</v>
      </c>
      <c r="K29" s="40">
        <f>K21+K23</f>
        <v>15.42408915889244</v>
      </c>
      <c r="L29" s="40">
        <f>L21+L23</f>
        <v>14.830854960473498</v>
      </c>
      <c r="M29" s="40">
        <f>M21+M23</f>
        <v>14.237620762054561</v>
      </c>
    </row>
    <row r="31" spans="2:13" ht="12.75">
      <c r="B31" s="12" t="s">
        <v>14</v>
      </c>
      <c r="D31" s="40">
        <f>D22+D23</f>
        <v>22.333970663569</v>
      </c>
      <c r="E31" s="40">
        <f>E22+E23</f>
        <v>21.657183673763882</v>
      </c>
      <c r="F31" s="41">
        <f>F22+F23</f>
        <v>20.98039668395876</v>
      </c>
      <c r="G31" s="40">
        <f>G22+G23</f>
        <v>20.303609694153636</v>
      </c>
      <c r="H31" s="40">
        <f>H22+H23</f>
        <v>19.626822704348513</v>
      </c>
      <c r="I31" s="41">
        <f>I22+I23</f>
        <v>18.950035714543397</v>
      </c>
      <c r="J31" s="40">
        <f>J22+J23</f>
        <v>18.273248724738274</v>
      </c>
      <c r="K31" s="40">
        <f>K22+K23</f>
        <v>17.59646173493315</v>
      </c>
      <c r="L31" s="41">
        <f>L22+L23</f>
        <v>16.91967474512803</v>
      </c>
      <c r="M31" s="40">
        <f>M22+M23</f>
        <v>16.24288775532291</v>
      </c>
    </row>
  </sheetData>
  <mergeCells count="2">
    <mergeCell ref="G3:L3"/>
    <mergeCell ref="G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Jonathan Harston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Harston</dc:creator>
  <cp:keywords/>
  <dc:description/>
  <cp:lastModifiedBy>Jonathan Harston</cp:lastModifiedBy>
  <cp:lastPrinted>2013-05-23T20:58:15Z</cp:lastPrinted>
  <dcterms:created xsi:type="dcterms:W3CDTF">2013-05-15T19:17:56Z</dcterms:created>
  <dcterms:modified xsi:type="dcterms:W3CDTF">2014-04-02T06:32:52Z</dcterms:modified>
  <cp:category/>
  <cp:version/>
  <cp:contentType/>
  <cp:contentStatus/>
</cp:coreProperties>
</file>